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<sst xmlns="http://schemas.openxmlformats.org/spreadsheetml/2006/main" count="53" uniqueCount="52">
  <si>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Resultatopgørelse:</t>
  </si>
  <si>
    <t>for perioden 1/1 -31/12</t>
  </si>
  <si>
    <t>Salg af vand</t>
  </si>
  <si>
    <t>Abonnement</t>
  </si>
  <si>
    <t>Tilslutningsafgifter</t>
  </si>
  <si>
    <t>El</t>
  </si>
  <si>
    <t>Reparation og vedligeholdelse, anlæg</t>
  </si>
  <si>
    <t>Reparation og vedligeholdelse, ledningsnet</t>
  </si>
  <si>
    <t>Vandprøver og service</t>
  </si>
  <si>
    <t>Kontorartikler, porto m.v.</t>
  </si>
  <si>
    <t>Kontingenter og abonnementer</t>
  </si>
  <si>
    <t>Møder, Rejser og repræsentation</t>
  </si>
  <si>
    <t>Administration EnCon</t>
  </si>
  <si>
    <t>Øvrig administration</t>
  </si>
  <si>
    <t>Renteindtægter</t>
  </si>
  <si>
    <t>Afskrivninger</t>
  </si>
  <si>
    <t>Debitorer</t>
  </si>
  <si>
    <t>Anlæg og ledningsnet</t>
  </si>
  <si>
    <t>Årets resultat</t>
  </si>
  <si>
    <t>Vandindvindingsafgift</t>
  </si>
  <si>
    <t>Balance:</t>
  </si>
  <si>
    <t>pr. 31. December</t>
  </si>
  <si>
    <t>Aktiver</t>
  </si>
  <si>
    <t>Anlæg</t>
  </si>
  <si>
    <t>Saldo 1/1</t>
  </si>
  <si>
    <t>Tilgang i året, Kalsmose- &amp; Ryvej</t>
  </si>
  <si>
    <t xml:space="preserve"> - akkumulerede afskrivninger</t>
  </si>
  <si>
    <t>Nettoværdi pr. 31/12</t>
  </si>
  <si>
    <t>Bankbeholdning</t>
  </si>
  <si>
    <t>Mellemregning EnCon</t>
  </si>
  <si>
    <t>Passiver</t>
  </si>
  <si>
    <t>Egenkapital</t>
  </si>
  <si>
    <t>Saldo 31/12</t>
  </si>
  <si>
    <t>Gæld</t>
  </si>
  <si>
    <t>Forskud, Gedved Kommune</t>
  </si>
  <si>
    <t>Vandafgift</t>
  </si>
  <si>
    <t>Tilgodehavende moms, elafgift m.v.</t>
  </si>
  <si>
    <t>Skyldige omkostninger</t>
  </si>
  <si>
    <t>Claes Kjær Mathiesen</t>
  </si>
  <si>
    <t>Formand</t>
  </si>
  <si>
    <t>Kasserer</t>
  </si>
  <si>
    <t>Revisionspåtegning:</t>
  </si>
  <si>
    <t xml:space="preserve">opfattelse de nødvendige oplysninger til at bedømme periodens </t>
  </si>
  <si>
    <t>resultat og vandværkets økonomiske stilling pr. 31. December 2001.</t>
  </si>
  <si>
    <t>Søren Hoff-Jessen</t>
  </si>
  <si>
    <t xml:space="preserve">          Gerda Mikkelsen</t>
  </si>
  <si>
    <t>Revisorer</t>
  </si>
  <si>
    <t>Årets overskud</t>
  </si>
  <si>
    <t>Ovenstående regnskab er revideret. Regnskabet indeholder efter vor</t>
  </si>
  <si>
    <t>Gantrup, den 18. Marts 2002</t>
  </si>
  <si>
    <t>Resultat før renter og afskrivninger</t>
  </si>
  <si>
    <t>Hugo Eriksen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</si>
</sst>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workbookViewId="0" topLeftCell="D1">
      <selection activeCell="L9" sqref="L9"/>
    </sheetView>
  </sheetViews>
  <sheetFormatPr defaultColWidth="9.140625" defaultRowHeight="12.75"/>
  <cols>
    <col min="3" max="3" width="21.421875" style="0" customWidth="1"/>
    <col min="4" max="4" width="11.28125" style="0" bestFit="1" customWidth="1"/>
    <col min="5" max="5" width="2.00390625" style="0" customWidth="1"/>
    <col min="6" max="6" width="10.28125" style="0" bestFit="1" customWidth="1"/>
    <col min="8" max="8" width="23.00390625" style="0" customWidth="1"/>
    <col min="9" max="9" width="4.7109375" style="0" customWidth="1"/>
    <col min="10" max="10" width="16.7109375" style="0" customWidth="1"/>
    <col min="11" max="11" width="11.140625" style="0" customWidth="1"/>
    <col min="13" max="13" width="2.421875" style="0" customWidth="1"/>
    <col min="14" max="14" width="10.140625" style="0" customWidth="1"/>
  </cols>
  <sheetData>
    <row r="2" spans="1:9" ht="18">
      <c r="A2" s="2" t="s">
        <v>0</v>
      </c>
      <c r="B2" s="3"/>
      <c r="I2" s="2" t="s">
        <v>20</v>
      </c>
    </row>
    <row r="3" spans="1:9" ht="12.75">
      <c r="A3" s="4" t="s">
        <v>1</v>
      </c>
      <c r="I3" s="4" t="s">
        <v>21</v>
      </c>
    </row>
    <row r="4" spans="4:14" ht="12.75">
      <c r="D4" s="5">
        <v>2001</v>
      </c>
      <c r="E4" s="5"/>
      <c r="F4" s="5">
        <v>2000</v>
      </c>
      <c r="L4" s="5">
        <v>2001</v>
      </c>
      <c r="M4" s="5"/>
      <c r="N4" s="5">
        <v>2000</v>
      </c>
    </row>
    <row r="5" ht="12.75">
      <c r="I5" s="1" t="s">
        <v>22</v>
      </c>
    </row>
    <row r="6" spans="1:9" ht="12.75">
      <c r="A6" t="s">
        <v>2</v>
      </c>
      <c r="D6" s="6">
        <v>11194</v>
      </c>
      <c r="E6" s="6"/>
      <c r="F6" s="6">
        <v>8955</v>
      </c>
      <c r="I6" t="s">
        <v>23</v>
      </c>
    </row>
    <row r="7" spans="1:14" ht="12.75">
      <c r="A7" t="s">
        <v>3</v>
      </c>
      <c r="D7" s="6">
        <v>26173</v>
      </c>
      <c r="E7" s="6"/>
      <c r="F7" s="6">
        <v>22467</v>
      </c>
      <c r="J7" t="s">
        <v>24</v>
      </c>
      <c r="L7" s="6">
        <f>+N7+N8</f>
        <v>505757</v>
      </c>
      <c r="M7" s="6"/>
      <c r="N7" s="6">
        <v>397700</v>
      </c>
    </row>
    <row r="8" spans="1:14" ht="12.75">
      <c r="A8" t="s">
        <v>4</v>
      </c>
      <c r="D8" s="6">
        <v>161948</v>
      </c>
      <c r="E8" s="6"/>
      <c r="F8" s="6">
        <v>32366</v>
      </c>
      <c r="J8" t="s">
        <v>25</v>
      </c>
      <c r="L8" s="6">
        <v>181615</v>
      </c>
      <c r="M8" s="6"/>
      <c r="N8" s="6">
        <v>108057</v>
      </c>
    </row>
    <row r="9" spans="4:14" ht="12.75">
      <c r="D9" s="7">
        <f>SUM(D6:D8)</f>
        <v>199315</v>
      </c>
      <c r="E9" s="8"/>
      <c r="F9" s="7">
        <f>SUM(F6:F8)</f>
        <v>63788</v>
      </c>
      <c r="J9" t="s">
        <v>26</v>
      </c>
      <c r="L9" s="9">
        <f>+-34369-25288</f>
        <v>-59657</v>
      </c>
      <c r="M9" s="6"/>
      <c r="N9" s="9">
        <v>-25288</v>
      </c>
    </row>
    <row r="10" spans="4:14" ht="12.75">
      <c r="D10" s="6"/>
      <c r="E10" s="6"/>
      <c r="F10" s="6"/>
      <c r="J10" t="s">
        <v>27</v>
      </c>
      <c r="L10" s="6">
        <f>SUM(L7:L9)</f>
        <v>627715</v>
      </c>
      <c r="M10" s="6"/>
      <c r="N10" s="6">
        <f>SUM(N7:N9)</f>
        <v>480469</v>
      </c>
    </row>
    <row r="11" spans="1:14" ht="12.75">
      <c r="A11" t="s">
        <v>5</v>
      </c>
      <c r="D11" s="6">
        <v>2923</v>
      </c>
      <c r="E11" s="6"/>
      <c r="F11" s="6">
        <v>1676</v>
      </c>
      <c r="L11" s="6"/>
      <c r="M11" s="6"/>
      <c r="N11" s="6"/>
    </row>
    <row r="12" spans="1:14" ht="12.75">
      <c r="A12" t="s">
        <v>19</v>
      </c>
      <c r="D12" s="6">
        <v>4575</v>
      </c>
      <c r="E12" s="6"/>
      <c r="F12" s="6">
        <v>4380</v>
      </c>
      <c r="I12" t="s">
        <v>28</v>
      </c>
      <c r="L12" s="6">
        <v>42112</v>
      </c>
      <c r="M12" s="6"/>
      <c r="N12" s="6">
        <v>37515</v>
      </c>
    </row>
    <row r="13" spans="1:14" ht="12.75">
      <c r="A13" t="s">
        <v>6</v>
      </c>
      <c r="D13" s="6">
        <v>15885</v>
      </c>
      <c r="E13" s="6"/>
      <c r="F13" s="6">
        <v>9642</v>
      </c>
      <c r="I13" t="s">
        <v>36</v>
      </c>
      <c r="L13" s="6">
        <v>5640</v>
      </c>
      <c r="M13" s="6"/>
      <c r="N13" s="6">
        <v>15763</v>
      </c>
    </row>
    <row r="14" spans="1:14" ht="12.75">
      <c r="A14" t="s">
        <v>7</v>
      </c>
      <c r="D14" s="6">
        <v>39440</v>
      </c>
      <c r="E14" s="6"/>
      <c r="F14" s="6">
        <v>0</v>
      </c>
      <c r="I14" t="s">
        <v>29</v>
      </c>
      <c r="L14" s="6">
        <v>35451</v>
      </c>
      <c r="M14" s="6"/>
      <c r="N14" s="6">
        <v>8310</v>
      </c>
    </row>
    <row r="15" spans="1:14" ht="12.75">
      <c r="A15" t="s">
        <v>8</v>
      </c>
      <c r="D15" s="6">
        <v>2308</v>
      </c>
      <c r="E15" s="6"/>
      <c r="F15" s="6">
        <v>350</v>
      </c>
      <c r="L15" s="7">
        <f>SUM(L10:L14)</f>
        <v>710918</v>
      </c>
      <c r="M15" s="6"/>
      <c r="N15" s="7">
        <f>SUM(N10:N14)</f>
        <v>542057</v>
      </c>
    </row>
    <row r="16" spans="1:14" ht="12.75">
      <c r="A16" t="s">
        <v>9</v>
      </c>
      <c r="D16" s="6">
        <v>21</v>
      </c>
      <c r="E16" s="6"/>
      <c r="F16" s="6">
        <v>236</v>
      </c>
      <c r="L16" s="6"/>
      <c r="M16" s="6"/>
      <c r="N16" s="6"/>
    </row>
    <row r="17" spans="1:14" ht="12.75">
      <c r="A17" t="s">
        <v>10</v>
      </c>
      <c r="D17" s="6">
        <v>850</v>
      </c>
      <c r="E17" s="6"/>
      <c r="F17" s="6">
        <v>600</v>
      </c>
      <c r="I17" s="1" t="s">
        <v>30</v>
      </c>
      <c r="L17" s="6"/>
      <c r="M17" s="6"/>
      <c r="N17" s="6"/>
    </row>
    <row r="18" spans="1:14" ht="12.75">
      <c r="A18" t="s">
        <v>11</v>
      </c>
      <c r="D18" s="6">
        <v>1324</v>
      </c>
      <c r="E18" s="6"/>
      <c r="F18" s="6">
        <v>1218</v>
      </c>
      <c r="I18" t="s">
        <v>31</v>
      </c>
      <c r="L18" s="6"/>
      <c r="M18" s="6"/>
      <c r="N18" s="6"/>
    </row>
    <row r="19" spans="1:14" ht="12.75">
      <c r="A19" t="s">
        <v>12</v>
      </c>
      <c r="D19" s="6">
        <v>1586</v>
      </c>
      <c r="E19" s="6"/>
      <c r="F19" s="6">
        <v>1659</v>
      </c>
      <c r="J19" t="s">
        <v>24</v>
      </c>
      <c r="L19" s="6">
        <f>+N21</f>
        <v>388883</v>
      </c>
      <c r="M19" s="6"/>
      <c r="N19" s="6">
        <v>373693</v>
      </c>
    </row>
    <row r="20" spans="1:14" ht="12.75">
      <c r="A20" t="s">
        <v>13</v>
      </c>
      <c r="D20" s="6">
        <v>3210</v>
      </c>
      <c r="E20" s="6"/>
      <c r="F20" s="6">
        <v>3700</v>
      </c>
      <c r="J20" t="s">
        <v>47</v>
      </c>
      <c r="L20" s="6">
        <v>92988</v>
      </c>
      <c r="M20" s="6"/>
      <c r="N20" s="6">
        <v>15190</v>
      </c>
    </row>
    <row r="21" spans="4:14" ht="12.75">
      <c r="D21" s="7">
        <f>SUM(D11:D20)</f>
        <v>72122</v>
      </c>
      <c r="E21" s="6"/>
      <c r="F21" s="7">
        <f>SUM(F11:F20)</f>
        <v>23461</v>
      </c>
      <c r="J21" t="s">
        <v>32</v>
      </c>
      <c r="L21" s="7">
        <f>SUM(L19:L20)</f>
        <v>481871</v>
      </c>
      <c r="M21" s="6"/>
      <c r="N21" s="7">
        <f>SUM(N19:N20)</f>
        <v>388883</v>
      </c>
    </row>
    <row r="22" spans="4:14" ht="12.75">
      <c r="D22" s="6"/>
      <c r="E22" s="6"/>
      <c r="F22" s="6"/>
      <c r="L22" s="6"/>
      <c r="M22" s="6"/>
      <c r="N22" s="6"/>
    </row>
    <row r="23" spans="1:14" ht="12.75">
      <c r="A23" t="s">
        <v>50</v>
      </c>
      <c r="D23" s="6">
        <f>+D9-D21</f>
        <v>127193</v>
      </c>
      <c r="E23" s="6"/>
      <c r="F23" s="6">
        <f>+F9-F21</f>
        <v>40327</v>
      </c>
      <c r="I23" t="s">
        <v>33</v>
      </c>
      <c r="L23" s="6"/>
      <c r="M23" s="6"/>
      <c r="N23" s="6"/>
    </row>
    <row r="24" spans="4:14" ht="12.75">
      <c r="D24" s="6"/>
      <c r="E24" s="6"/>
      <c r="F24" s="6"/>
      <c r="J24" t="s">
        <v>34</v>
      </c>
      <c r="L24" s="6">
        <v>186457</v>
      </c>
      <c r="M24" s="6"/>
      <c r="N24" s="6">
        <v>131417</v>
      </c>
    </row>
    <row r="25" spans="1:14" ht="12.75">
      <c r="A25" t="s">
        <v>14</v>
      </c>
      <c r="D25" s="6">
        <v>330</v>
      </c>
      <c r="E25" s="6"/>
      <c r="F25" s="6">
        <v>151</v>
      </c>
      <c r="J25" t="s">
        <v>35</v>
      </c>
      <c r="L25" s="6">
        <v>13510</v>
      </c>
      <c r="M25" s="6"/>
      <c r="N25" s="6">
        <v>9820</v>
      </c>
    </row>
    <row r="26" spans="4:14" ht="12.75">
      <c r="D26" s="6"/>
      <c r="E26" s="6"/>
      <c r="F26" s="6"/>
      <c r="J26" t="s">
        <v>37</v>
      </c>
      <c r="L26" s="6">
        <v>29080</v>
      </c>
      <c r="M26" s="6"/>
      <c r="N26" s="6">
        <v>11937</v>
      </c>
    </row>
    <row r="27" spans="1:14" ht="12.75">
      <c r="A27" t="s">
        <v>15</v>
      </c>
      <c r="D27" s="6"/>
      <c r="E27" s="6"/>
      <c r="F27" s="6"/>
      <c r="L27" s="7">
        <f>SUM(L24:L26)</f>
        <v>229047</v>
      </c>
      <c r="M27" s="6"/>
      <c r="N27" s="7">
        <f>SUM(N24:N26)</f>
        <v>153174</v>
      </c>
    </row>
    <row r="28" spans="2:14" ht="12.75">
      <c r="B28" t="s">
        <v>16</v>
      </c>
      <c r="D28" s="6">
        <v>166</v>
      </c>
      <c r="E28" s="6"/>
      <c r="F28" s="6">
        <v>0</v>
      </c>
      <c r="L28" s="6"/>
      <c r="M28" s="6"/>
      <c r="N28" s="6"/>
    </row>
    <row r="29" spans="2:14" ht="12.75">
      <c r="B29" t="s">
        <v>17</v>
      </c>
      <c r="D29" s="9">
        <v>34369</v>
      </c>
      <c r="E29" s="6"/>
      <c r="F29" s="9">
        <v>25288</v>
      </c>
      <c r="L29" s="7">
        <f>+L21+L27</f>
        <v>710918</v>
      </c>
      <c r="M29" s="6"/>
      <c r="N29" s="7">
        <f>+N21+N27</f>
        <v>542057</v>
      </c>
    </row>
    <row r="30" spans="4:6" ht="12.75">
      <c r="D30" s="6"/>
      <c r="E30" s="6"/>
      <c r="F30" s="6"/>
    </row>
    <row r="31" spans="1:12" ht="13.5" thickBot="1">
      <c r="A31" s="1" t="s">
        <v>18</v>
      </c>
      <c r="D31" s="10">
        <f>+D23-D28-D29+D25</f>
        <v>92988</v>
      </c>
      <c r="E31" s="6"/>
      <c r="F31" s="10">
        <f>+F23-F28-F29+F25</f>
        <v>15190</v>
      </c>
      <c r="I31" t="s">
        <v>38</v>
      </c>
      <c r="L31" t="s">
        <v>51</v>
      </c>
    </row>
    <row r="32" spans="9:12" ht="13.5" thickTop="1">
      <c r="I32" s="11" t="s">
        <v>39</v>
      </c>
      <c r="L32" s="11" t="s">
        <v>40</v>
      </c>
    </row>
    <row r="34" ht="12.75">
      <c r="I34" s="1" t="s">
        <v>41</v>
      </c>
    </row>
    <row r="35" ht="12.75">
      <c r="I35" t="s">
        <v>48</v>
      </c>
    </row>
    <row r="36" ht="12.75">
      <c r="I36" t="s">
        <v>42</v>
      </c>
    </row>
    <row r="37" ht="12.75">
      <c r="I37" t="s">
        <v>43</v>
      </c>
    </row>
    <row r="38" ht="12.75">
      <c r="I38" t="s">
        <v>49</v>
      </c>
    </row>
    <row r="41" ht="12" customHeight="1"/>
    <row r="42" spans="9:11" ht="12.75">
      <c r="I42" t="s">
        <v>44</v>
      </c>
      <c r="K42" t="s">
        <v>45</v>
      </c>
    </row>
    <row r="43" spans="9:12" ht="12.75">
      <c r="I43" s="12" t="s">
        <v>46</v>
      </c>
      <c r="J43" s="12"/>
      <c r="K43" s="12"/>
      <c r="L43" s="12"/>
    </row>
  </sheetData>
  <mergeCells count="1">
    <mergeCell ref="I43:L43"/>
  </mergeCells>
  <printOptions/>
  <pageMargins left="0.984251968503937" right="0.3937007874015748" top="1.1811023622047245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SØRENSEN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Hoff-Jessen</dc:creator>
  <cp:keywords/>
  <dc:description/>
  <cp:lastModifiedBy>Claes Kjær Mathiesen</cp:lastModifiedBy>
  <cp:lastPrinted>2002-03-16T16:10:52Z</cp:lastPrinted>
  <dcterms:created xsi:type="dcterms:W3CDTF">2002-03-16T15:23:38Z</dcterms:created>
  <dcterms:modified xsi:type="dcterms:W3CDTF">2002-03-16T16:15:40Z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